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16384" windowHeight="8192" tabRatio="430" activeTab="0"/>
  </bookViews>
  <sheets>
    <sheet name="Berechnung" sheetId="1" r:id="rId1"/>
    <sheet name="Herleitung" sheetId="2" r:id="rId2"/>
  </sheets>
  <definedNames/>
  <calcPr fullCalcOnLoad="1"/>
</workbook>
</file>

<file path=xl/comments1.xml><?xml version="1.0" encoding="utf-8"?>
<comments xmlns="http://schemas.openxmlformats.org/spreadsheetml/2006/main">
  <authors>
    <author/>
  </authors>
  <commentList>
    <comment ref="H3" authorId="0">
      <text>
        <r>
          <rPr>
            <b/>
            <sz val="9"/>
            <color indexed="8"/>
            <rFont val="Verdana"/>
            <family val="2"/>
          </rPr>
          <t xml:space="preserve">Manfred:
</t>
        </r>
        <r>
          <rPr>
            <sz val="9"/>
            <color indexed="8"/>
            <rFont val="Verdana"/>
            <family val="2"/>
          </rPr>
          <t xml:space="preserve">
08.08.08:
- Erweiterung auf Mehrkolbensättel
02.01.2008:
- Korr. Berechn. Dyn. Radlastanteil
  (Danke "Minimalkart"-Oliver für den Tip)
- Detailierung Hebelverhältnisse für Ermittlung Pedalkraft
- einige Kommentare ergänzt, bzw. präzisiert
26.09.2007:
- kleinere visuelle Korrekturen
20.03.2007:
- Erstausgabe</t>
        </r>
      </text>
    </comment>
    <comment ref="H5" authorId="0">
      <text>
        <r>
          <rPr>
            <b/>
            <sz val="9"/>
            <color indexed="8"/>
            <rFont val="Verdana"/>
            <family val="2"/>
          </rPr>
          <t xml:space="preserve">Manfred:
</t>
        </r>
        <r>
          <rPr>
            <sz val="9"/>
            <color indexed="8"/>
            <rFont val="Verdana"/>
            <family val="2"/>
          </rPr>
          <t>Es wird ein Hauptbremszylinder (HBZ) pro Achse hier angenommen, um die  Bremsdruckverteilung Vorder- zu Hinterachse  realisieren zu können.
Tip:
zu einseitiges Waagebalkenverhältnis kann nicht nur durch die Anzahl der Bremsscheiben und Druckkolben, sondern auch durch die Druckfläche des jeweiligen HBZ angepaßt werden. Unterschiedliche Hebelverhältnisse sind nicht zu empfehlen, da sie die Betätigungswege mit beeinflussen und somit die Pedalweggrenzen im Hebelsystem möglcherweise zu stark einschränken (Winkelbewegung am Waagebalken, etc.).</t>
        </r>
      </text>
    </comment>
    <comment ref="H6" authorId="0">
      <text>
        <r>
          <rPr>
            <b/>
            <sz val="9"/>
            <color indexed="8"/>
            <rFont val="Verdana"/>
            <family val="2"/>
          </rPr>
          <t xml:space="preserve">Manfred:
</t>
        </r>
        <r>
          <rPr>
            <sz val="9"/>
            <color indexed="8"/>
            <rFont val="Verdana"/>
            <family val="2"/>
          </rPr>
          <t>Bei Mehrkolbenzangen dient die Bezeichnung "Pos 1,2,3" zur Zuordnung für die Werteeingabe hier im Blatt. Die tatsächliche Lage wird in dieser Berechnung nicht berücksichtigt.
Hinweis: Es müsssen alle Bremskolben angegeben werden. 
Zangen, die auf jeder Seite der Bremsscheibe einen Kolben haben, haben also insgesamt zwei Kolben. Sind an der Vorderachse davon jeweils eine Zange rechts und eine links montiert gibt es also "vorn" 4 Kolben.
Ein Schwimmsattel mit einem Kolben, der an der Vorderachse jeweils ein Mal rechts und links verbaut ist  ergibt also insgesamt die Kolbenanzahl 2.
Zwei moderne Festsättel mit je 3 Kolbenpaaren (jeweils 2 gegenüberliegende Kolben) ergeben die Kolbenanzahl 12
Hinweis: Für die vorderen Zangen können bis zu 3 und für die hinteren Zangen bis zu 2 Kolbenpaare berücksichtigt werden. Kolbenpaare, die nicht vorhanden sind, werden mit Anzahl 0 angegeben.</t>
        </r>
      </text>
    </comment>
    <comment ref="C11" authorId="0">
      <text>
        <r>
          <rPr>
            <b/>
            <sz val="9"/>
            <color indexed="8"/>
            <rFont val="Verdana"/>
            <family val="2"/>
          </rPr>
          <t xml:space="preserve">Manfred:
</t>
        </r>
        <r>
          <rPr>
            <sz val="9"/>
            <color indexed="8"/>
            <rFont val="Verdana"/>
            <family val="2"/>
          </rPr>
          <t xml:space="preserve">Wird errechnet...
</t>
        </r>
      </text>
    </comment>
    <comment ref="C13" authorId="0">
      <text>
        <r>
          <rPr>
            <b/>
            <sz val="9"/>
            <color indexed="8"/>
            <rFont val="Verdana"/>
            <family val="2"/>
          </rPr>
          <t xml:space="preserve">Manfred:
</t>
        </r>
        <r>
          <rPr>
            <sz val="9"/>
            <color indexed="8"/>
            <rFont val="Verdana"/>
            <family val="2"/>
          </rPr>
          <t>Für Rennsportslicks wird ein Wert von 1,5 angenommen.
Ältere Slicks, die auch nicht ganz auf Temperatur gefahren werden, können bei 1,1 bis 1,3 liegen
Dies ist aus div. Quellen gemittelt, die ich jetzt leider  nicht mehr referenzieren kann.</t>
        </r>
      </text>
    </comment>
    <comment ref="B16" authorId="0">
      <text>
        <r>
          <rPr>
            <b/>
            <sz val="9"/>
            <color indexed="8"/>
            <rFont val="Verdana"/>
            <family val="2"/>
          </rPr>
          <t xml:space="preserve">Manfred:
</t>
        </r>
        <r>
          <rPr>
            <sz val="9"/>
            <color indexed="8"/>
            <rFont val="Verdana"/>
            <family val="2"/>
          </rPr>
          <t>Dies ist rein theoretisch und berücksichtigt nicht die durch Schwerpunktshöhe oder -lage real auftretenden Einflüsse auf die Bremspaarungen und deren Kennwertveränderungen über die Abbremszeit.
Dies ist nur erreichbar, wenn das Kart optimal stabil linear abbremst, also auch nicht über die Vorderachse überkippt. So ist eine positive hintere Achslast erforderlich. Kontrolle siehe Achslasten!</t>
        </r>
      </text>
    </comment>
    <comment ref="B19" authorId="0">
      <text>
        <r>
          <rPr>
            <b/>
            <sz val="9"/>
            <color indexed="8"/>
            <rFont val="Verdana"/>
            <family val="2"/>
          </rPr>
          <t xml:space="preserve">Manfred:
</t>
        </r>
        <r>
          <rPr>
            <sz val="9"/>
            <color indexed="8"/>
            <rFont val="Verdana"/>
            <family val="2"/>
          </rPr>
          <t>Dies ist der stabil linear ermittelte  Bremsweg - nicht der Anhalteweg.
Unberücksichtigt sind, Reaktionszeit des Fahrers, Bremseneinschwingverhalten, Bremsentemperaturverlauf und Systemkompressibilitäten, Belagänderungen, Kurvenfahrt, etc...</t>
        </r>
      </text>
    </comment>
    <comment ref="H20" authorId="0">
      <text>
        <r>
          <rPr>
            <b/>
            <sz val="9"/>
            <color indexed="8"/>
            <rFont val="Verdana"/>
            <family val="2"/>
          </rPr>
          <t xml:space="preserve">Manfred:
</t>
        </r>
        <r>
          <rPr>
            <sz val="9"/>
            <color indexed="8"/>
            <rFont val="Verdana"/>
            <family val="2"/>
          </rPr>
          <t>Dies bestimmt mit den Kolbendurchmessern und den Anzahlen der Kolben die gesamte Kolbenfläche an der jeweiligen  Kartachse.
1 Schwimmsattel mit einem Kolben, der an der Vorderachse jeweils en Mal rechts und links verbaut ist  ergibt also insgesamt die Kolbenanzahl 2.
2 moderne Festsättel mit je 3 Kolbenpaaren (jeweils 2 gegenüberliegende Kolben) ergeben die Kolbenanzahl 12
Hinweis: Für die vorderen Zangen können bis zu 3 unterschiedliche Kolbendurchmesserpaare berücksichtigt werden. Sind nur 2 Paare vorhanden, wird für das dritte Paar die Anzahl 0 angegeben.</t>
        </r>
      </text>
    </comment>
    <comment ref="B21" authorId="0">
      <text>
        <r>
          <rPr>
            <b/>
            <sz val="9"/>
            <color indexed="8"/>
            <rFont val="Verdana"/>
            <family val="2"/>
          </rPr>
          <t xml:space="preserve">Manfred:
</t>
        </r>
        <r>
          <rPr>
            <sz val="9"/>
            <color indexed="8"/>
            <rFont val="Verdana"/>
            <family val="2"/>
          </rPr>
          <t>Dies ist der stabil linear ermittelte  Bremswegauf eine zu erreichende Geschwindigkeit.
Unberücksichtigt sind, Reaktionszeit des Fahrers, Bremseneinschwingverhalten, Bremsentemperaturverlauf und Systemkompressibilitäten, Belagänderungen, Kurvenfahrt, etc...</t>
        </r>
      </text>
    </comment>
    <comment ref="C25" authorId="0">
      <text>
        <r>
          <rPr>
            <b/>
            <sz val="9"/>
            <color indexed="8"/>
            <rFont val="Verdana"/>
            <family val="2"/>
          </rPr>
          <t xml:space="preserve">Manfred:
</t>
        </r>
        <r>
          <rPr>
            <sz val="9"/>
            <color indexed="8"/>
            <rFont val="Verdana"/>
            <family val="2"/>
          </rPr>
          <t>Muß positiv sein, sonst hebt das Kart hinten ab und berechnetes "a" ist nicht umsetzbar. In diesem Falle Schwerpunktslage anpassen!
Tip: Natürlich ist ein möglichst weit hinten liegender Schwerpunkt am besten. Das Kart soll aber auch gut beschleunigen können. Dies wird mit einem möglichst weit hinten liegenden Schwerpunkt äußerst negativ beeinflußt, da die Antriebskraft möglicherweise dann das Kart vorn abheben läßt und somit unlenktbar macht. Es ist ein Kompromiss als mögliches Optimum zu finden. 
Vorrang sollte jedoch immer die Sicherheit haben, also die Möglichkeit einer sicheren Notbremsung mit bester Abbremsung!</t>
        </r>
      </text>
    </comment>
    <comment ref="H28" authorId="0">
      <text>
        <r>
          <rPr>
            <b/>
            <sz val="9"/>
            <color indexed="8"/>
            <rFont val="Verdana"/>
            <family val="2"/>
          </rPr>
          <t xml:space="preserve">Manfred:
</t>
        </r>
        <r>
          <rPr>
            <sz val="9"/>
            <color indexed="8"/>
            <rFont val="Verdana"/>
            <family val="2"/>
          </rPr>
          <t>Je kleiner der HBZ-Kolbendurchmesser, um so kleiner wird die Betätigungskraft.
Hinweis: Je kleiner der HBZ-Kolbendurchmesser, um so länger wird auch der HBZ-Kolbenweg!</t>
        </r>
      </text>
    </comment>
    <comment ref="H29" authorId="0">
      <text>
        <r>
          <rPr>
            <b/>
            <sz val="9"/>
            <color indexed="8"/>
            <rFont val="Verdana"/>
            <family val="2"/>
          </rPr>
          <t xml:space="preserve">Manfred:
</t>
        </r>
        <r>
          <rPr>
            <sz val="9"/>
            <color indexed="8"/>
            <rFont val="Verdana"/>
            <family val="2"/>
          </rPr>
          <t xml:space="preserve">
0% bedeutet, der Anlenkpunkt der Waage steht voll beim vorderen HBZ
100% bedeutet, der Anlenkpunkt der Waage steht voll beim hnteren  HBZ
Anzustreben ist natürlich 50%.  Damit ist eine Justage auf die aktuellen Fahrverhältnisse und Fahrstile am feinfühligsten möglich.</t>
        </r>
      </text>
    </comment>
    <comment ref="B33" authorId="0">
      <text>
        <r>
          <rPr>
            <b/>
            <sz val="9"/>
            <color indexed="8"/>
            <rFont val="Verdana"/>
            <family val="2"/>
          </rPr>
          <t xml:space="preserve">Manfred:
</t>
        </r>
        <r>
          <rPr>
            <sz val="9"/>
            <color indexed="8"/>
            <rFont val="Verdana"/>
            <family val="2"/>
          </rPr>
          <t xml:space="preserve">Richtwerte:
Straßenbeläge: 0.45..0.5
Sportbeläge: 0.5..0.55
Rennbeläge: 0.6..0.65
Reibwerte sind auch temperaturanhängig (Bremsenerwärmung).
Patikel oder Flüssigkeiten beeinflussen auch (Staub, Matsch, Regen, Öl!!)...
Da spielt aber die Paarung mit den Scheiben eine Rolle. So muß hier also eine Annahme getroffen werden... 
Sinnvoll erscheint, für Hobbyfahrer die obigen Richtwerte leicht abzuschwächen (z.B.: um5%). 
</t>
        </r>
      </text>
    </comment>
    <comment ref="H34" authorId="0">
      <text>
        <r>
          <rPr>
            <b/>
            <sz val="9"/>
            <color indexed="8"/>
            <rFont val="Verdana"/>
            <family val="2"/>
          </rPr>
          <t xml:space="preserve">Manfred:
</t>
        </r>
        <r>
          <rPr>
            <sz val="9"/>
            <color indexed="8"/>
            <rFont val="Verdana"/>
            <family val="2"/>
          </rPr>
          <t>Die Angabe ergibt sich aus den Hebellängen:
HBZ-seitig / Pedal-seitig</t>
        </r>
      </text>
    </comment>
    <comment ref="H37" authorId="0">
      <text>
        <r>
          <rPr>
            <b/>
            <sz val="9"/>
            <color indexed="8"/>
            <rFont val="Verdana"/>
            <family val="2"/>
          </rPr>
          <t xml:space="preserve">Manfred:
</t>
        </r>
        <r>
          <rPr>
            <sz val="9"/>
            <color indexed="8"/>
            <rFont val="Verdana"/>
            <family val="2"/>
          </rPr>
          <t>Die Angabe ergibt sich aus den Hebellängen:
HBZ-seitig / Pedal-seitig
Ist der Hebel nicht vorhanden, so muß hier 1 stehen. Dazu für die Einganggrößen der Hebellängen gleiche Werte eintragen</t>
        </r>
      </text>
    </comment>
    <comment ref="H40" authorId="0">
      <text>
        <r>
          <rPr>
            <b/>
            <sz val="9"/>
            <color indexed="8"/>
            <rFont val="Verdana"/>
            <family val="2"/>
          </rPr>
          <t xml:space="preserve">Manfred:
</t>
        </r>
        <r>
          <rPr>
            <sz val="9"/>
            <color indexed="8"/>
            <rFont val="Verdana"/>
            <family val="2"/>
          </rPr>
          <t>Die Angabe ergibt sich aus den Hebellängen:
HBZ-seitig / Pedal-seitig</t>
        </r>
      </text>
    </comment>
    <comment ref="H42" authorId="0">
      <text>
        <r>
          <rPr>
            <b/>
            <sz val="9"/>
            <color indexed="8"/>
            <rFont val="Verdana"/>
            <family val="2"/>
          </rPr>
          <t xml:space="preserve">Manfred:
</t>
        </r>
        <r>
          <rPr>
            <sz val="9"/>
            <color indexed="8"/>
            <rFont val="Verdana"/>
            <family val="2"/>
          </rPr>
          <t>Dieser Wert erscheinen oft als problemlos erreichbar, da ja der Pilot meist ein Vielfaches wiegt. Im Sitzen jedoch ist das Pilotengewicht nur sehr abgeschwächt einsetzbar. Beim Start der Bremsung überhaupt nicht. Es ist dringend zu empfehlen, im Kart sitzend mit einer Fußwage in Pedaldruckrichtung den hier errechneten Wert zu erproben! (Einfacher macht sich eine Federzugwaage direkt am Pedal - aber wer hat sowas schickes schon)</t>
        </r>
      </text>
    </comment>
  </commentList>
</comments>
</file>

<file path=xl/sharedStrings.xml><?xml version="1.0" encoding="utf-8"?>
<sst xmlns="http://schemas.openxmlformats.org/spreadsheetml/2006/main" count="136" uniqueCount="78">
  <si>
    <t>Einfache Überschlagshilfsrechnung der Bremsanlage am Kart.</t>
  </si>
  <si>
    <t>Autor: M. Stöckel (kartmanne), 08.08.2008</t>
  </si>
  <si>
    <t>http://kart-mal-anders.de</t>
  </si>
  <si>
    <t>Die Nutzung für eigene Zwecke geschieht auf eigene Gefahr. Die Abweichung der hier benutzen einfachsten Ansätze, Formeln und Ergebnisse von der Realität sind nicht abschätzbar und/oder bekannt. Der Autor übernimmt keine Haftung für reale Resultate oder gar Schäden, die durch die Nutzung o.g. Inhalte dieser Berechnungen - auch teil- oder auszugsweise - entstehen.</t>
  </si>
  <si>
    <t>Änderungshistorie, siehe Kommentar</t>
  </si>
  <si>
    <t>Orange Felder sind einzugeben</t>
  </si>
  <si>
    <t>Maß, Größe</t>
  </si>
  <si>
    <t>Wert</t>
  </si>
  <si>
    <t>Einheit</t>
  </si>
  <si>
    <t>Nebenrechnungen</t>
  </si>
  <si>
    <t>Grüne Felder stellen Ergebnisse dar</t>
  </si>
  <si>
    <t>Gesamtkolbenkraft pro Bremskreis (HBZ)</t>
  </si>
  <si>
    <t>Durchmesser Zangenkolben vorn</t>
  </si>
  <si>
    <t>Kolben an Pos.1</t>
  </si>
  <si>
    <t>mm</t>
  </si>
  <si>
    <t>allgemeine Kenngrößen</t>
  </si>
  <si>
    <t>Anzahl</t>
  </si>
  <si>
    <t>ohne</t>
  </si>
  <si>
    <t>L (Achsabstand)</t>
  </si>
  <si>
    <t>m</t>
  </si>
  <si>
    <t>Kolben an Pos.2</t>
  </si>
  <si>
    <t>LV (Abstand Vorderachse/Schwerpunkt)</t>
  </si>
  <si>
    <t>LH (Abstand Hinterachse/Schwerpunkt)</t>
  </si>
  <si>
    <t>Kolban an Pos.3</t>
  </si>
  <si>
    <t>HS (Höhe Schwerpunkt über Bahn)</t>
  </si>
  <si>
    <t>µ (Reifen/Bahn)</t>
  </si>
  <si>
    <t>g (Erdbeschleunigung)</t>
  </si>
  <si>
    <t>m/s^2</t>
  </si>
  <si>
    <t>Durchmesser Zangenkolben hinten</t>
  </si>
  <si>
    <t>m (Masse, Kart plus Fahrer)</t>
  </si>
  <si>
    <t>kg</t>
  </si>
  <si>
    <t>a (max. mögliche Verzögerung)</t>
  </si>
  <si>
    <t>"g" :-)</t>
  </si>
  <si>
    <t>V (Geschwindigkeit eingangs der Bremsung)</t>
  </si>
  <si>
    <t>km/h</t>
  </si>
  <si>
    <t>s (Bremsweg aus V auf Stillstand)</t>
  </si>
  <si>
    <t>V1 (Geschwindigkeit ausgangs der Bremsung)</t>
  </si>
  <si>
    <t>Bremskolbenfläche vorn gesamt</t>
  </si>
  <si>
    <t>mm^2</t>
  </si>
  <si>
    <t>s1 (Bremsweg aus V auf V1)</t>
  </si>
  <si>
    <t>Bremskolbenfläche hinten gesamt</t>
  </si>
  <si>
    <t>Achslasten (dynamisch, linear betrachtet)</t>
  </si>
  <si>
    <t>Durchmesser HBZ vorn</t>
  </si>
  <si>
    <t>Fv (Gesamtradlast vorn bei a)</t>
  </si>
  <si>
    <t>N</t>
  </si>
  <si>
    <t>Durchmesser HBZ hinten</t>
  </si>
  <si>
    <t>Fh (Gesamtradlast hinten bei a)</t>
  </si>
  <si>
    <t>Bremskraft je Achse</t>
  </si>
  <si>
    <t>Kolbenkraft HBZ vorn</t>
  </si>
  <si>
    <t>Fbrv (Bremskraft vorn bei a)</t>
  </si>
  <si>
    <t>Kolbenkraft HBZ hinten</t>
  </si>
  <si>
    <t>Fbrh (Bremskraft hinten bei a)</t>
  </si>
  <si>
    <t>Gesamtkolbenkraft HBZ</t>
  </si>
  <si>
    <t>N -&gt;</t>
  </si>
  <si>
    <t>Waagenbalkenverhältnis (% Abstand vom HBZ für "vorn" Richtung HBZ "hinten")</t>
  </si>
  <si>
    <t>%</t>
  </si>
  <si>
    <t>Pedalkraft</t>
  </si>
  <si>
    <t>Gesamtkolbenkraft pro Bremskreis (Zangen)</t>
  </si>
  <si>
    <t>Hebellänge HBZ bisDrehpunkt</t>
  </si>
  <si>
    <t>µsv (Reibwert Bremsscheibe/Belag vorn)</t>
  </si>
  <si>
    <t>Hebellänge Drehpunkt bis Hebelende</t>
  </si>
  <si>
    <t>Ist der Hebel nicht vorhanden, so muß hier 1 stehen.</t>
  </si>
  <si>
    <t>µsh (Reibwert Bremsscheibe/Belag hinten)</t>
  </si>
  <si>
    <t>Hebelverhältnis HBZ Hebel</t>
  </si>
  <si>
    <t>Durchmesser Rad vorn</t>
  </si>
  <si>
    <t>Zoll -&gt;</t>
  </si>
  <si>
    <t>Hebellänge HBZseitig bis Drehpunkt</t>
  </si>
  <si>
    <t>Durchmesser Rad hinten</t>
  </si>
  <si>
    <t>Hebelverhältnis Zwischenhebel</t>
  </si>
  <si>
    <t>mittl. Reibdurchmesser Bremsscheibe vorn</t>
  </si>
  <si>
    <t>Hebellänge zwischenhebelseitig bis Drehpunkt</t>
  </si>
  <si>
    <t>mittl. Reibdurchmesser Bremsscheibe hinten</t>
  </si>
  <si>
    <t>Hebellänge Drehpunkt bis Pedal</t>
  </si>
  <si>
    <t>Hebelverhältnis Pedal</t>
  </si>
  <si>
    <t>Fkv (Gesamtkolbenkraft voderer Kreis)</t>
  </si>
  <si>
    <t>Gesamthebelverhältnis HBZ-Kolben bis Pedal</t>
  </si>
  <si>
    <t>Fkh (Gesamtkolbenkraft hinterer Kreis)</t>
  </si>
  <si>
    <t>Pedalkraft max.</t>
  </si>
</sst>
</file>

<file path=xl/styles.xml><?xml version="1.0" encoding="utf-8"?>
<styleSheet xmlns="http://schemas.openxmlformats.org/spreadsheetml/2006/main">
  <numFmts count="4">
    <numFmt numFmtId="164" formatCode="GENERAL"/>
    <numFmt numFmtId="165" formatCode="0.00"/>
    <numFmt numFmtId="166" formatCode="0"/>
    <numFmt numFmtId="167" formatCode="0.000"/>
  </numFmts>
  <fonts count="13">
    <font>
      <sz val="10"/>
      <name val="Verdana"/>
      <family val="2"/>
    </font>
    <font>
      <sz val="10"/>
      <name val="Arial"/>
      <family val="0"/>
    </font>
    <font>
      <b/>
      <sz val="12"/>
      <name val="Comic Sans MS"/>
      <family val="4"/>
    </font>
    <font>
      <sz val="10"/>
      <name val="Comic Sans MS"/>
      <family val="4"/>
    </font>
    <font>
      <u val="single"/>
      <sz val="10"/>
      <color indexed="12"/>
      <name val="Comic Sans MS"/>
      <family val="4"/>
    </font>
    <font>
      <u val="single"/>
      <sz val="10"/>
      <color indexed="12"/>
      <name val="Verdana"/>
      <family val="2"/>
    </font>
    <font>
      <sz val="8"/>
      <name val="Comic Sans MS"/>
      <family val="4"/>
    </font>
    <font>
      <b/>
      <sz val="9"/>
      <color indexed="8"/>
      <name val="Verdana"/>
      <family val="2"/>
    </font>
    <font>
      <sz val="9"/>
      <color indexed="8"/>
      <name val="Verdana"/>
      <family val="2"/>
    </font>
    <font>
      <b/>
      <sz val="10"/>
      <name val="Comic Sans MS"/>
      <family val="4"/>
    </font>
    <font>
      <b/>
      <sz val="10"/>
      <name val="Verdana"/>
      <family val="2"/>
    </font>
    <font>
      <sz val="10"/>
      <color indexed="55"/>
      <name val="Comic Sans MS"/>
      <family val="4"/>
    </font>
    <font>
      <b/>
      <sz val="8"/>
      <name val="Verdana"/>
      <family val="2"/>
    </font>
  </fonts>
  <fills count="4">
    <fill>
      <patternFill/>
    </fill>
    <fill>
      <patternFill patternType="gray125"/>
    </fill>
    <fill>
      <patternFill patternType="solid">
        <fgColor indexed="47"/>
        <bgColor indexed="64"/>
      </patternFill>
    </fill>
    <fill>
      <patternFill patternType="solid">
        <fgColor indexed="42"/>
        <bgColor indexed="64"/>
      </patternFill>
    </fill>
  </fills>
  <borders count="9">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5" fillId="0" borderId="0" applyNumberFormat="0" applyFill="0" applyBorder="0" applyAlignment="0" applyProtection="0"/>
  </cellStyleXfs>
  <cellXfs count="60">
    <xf numFmtId="164" fontId="0" fillId="0" borderId="0" xfId="0" applyAlignment="1">
      <alignment/>
    </xf>
    <xf numFmtId="164" fontId="2" fillId="0" borderId="0" xfId="0" applyFont="1" applyAlignment="1">
      <alignment/>
    </xf>
    <xf numFmtId="165" fontId="3" fillId="0" borderId="0" xfId="0" applyNumberFormat="1" applyFont="1" applyAlignment="1">
      <alignment/>
    </xf>
    <xf numFmtId="164" fontId="3" fillId="0" borderId="0" xfId="0" applyFont="1" applyAlignment="1">
      <alignment/>
    </xf>
    <xf numFmtId="165" fontId="4" fillId="0" borderId="0" xfId="20" applyNumberFormat="1" applyFont="1" applyFill="1" applyBorder="1" applyAlignment="1" applyProtection="1">
      <alignment/>
      <protection/>
    </xf>
    <xf numFmtId="164" fontId="6" fillId="0" borderId="0" xfId="0" applyFont="1" applyBorder="1" applyAlignment="1">
      <alignment horizontal="center" wrapText="1"/>
    </xf>
    <xf numFmtId="164" fontId="3" fillId="0" borderId="0" xfId="0" applyNumberFormat="1" applyFont="1" applyAlignment="1">
      <alignment horizontal="left" vertical="top" wrapText="1"/>
    </xf>
    <xf numFmtId="165" fontId="3" fillId="2" borderId="0" xfId="0" applyNumberFormat="1" applyFont="1" applyFill="1" applyAlignment="1">
      <alignment/>
    </xf>
    <xf numFmtId="164" fontId="9" fillId="0" borderId="0" xfId="0" applyFont="1" applyAlignment="1">
      <alignment/>
    </xf>
    <xf numFmtId="165" fontId="9" fillId="0" borderId="0" xfId="0" applyNumberFormat="1" applyFont="1" applyAlignment="1">
      <alignment/>
    </xf>
    <xf numFmtId="165" fontId="3" fillId="3" borderId="0" xfId="0" applyNumberFormat="1" applyFont="1" applyFill="1" applyAlignment="1">
      <alignment/>
    </xf>
    <xf numFmtId="164" fontId="3" fillId="3" borderId="0" xfId="0" applyFont="1" applyFill="1" applyAlignment="1">
      <alignment/>
    </xf>
    <xf numFmtId="164" fontId="9" fillId="0" borderId="1" xfId="0" applyFont="1" applyBorder="1" applyAlignment="1">
      <alignment/>
    </xf>
    <xf numFmtId="165" fontId="3" fillId="0" borderId="2" xfId="0" applyNumberFormat="1" applyFont="1" applyBorder="1" applyAlignment="1">
      <alignment/>
    </xf>
    <xf numFmtId="164" fontId="3"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0" xfId="0" applyFont="1" applyBorder="1" applyAlignment="1">
      <alignment/>
    </xf>
    <xf numFmtId="164" fontId="3" fillId="0" borderId="5" xfId="0" applyFont="1" applyBorder="1" applyAlignment="1">
      <alignment/>
    </xf>
    <xf numFmtId="164" fontId="10" fillId="0" borderId="0" xfId="0" applyFont="1" applyAlignment="1">
      <alignment/>
    </xf>
    <xf numFmtId="165" fontId="3" fillId="2" borderId="0" xfId="0" applyNumberFormat="1" applyFont="1" applyFill="1" applyBorder="1" applyAlignment="1">
      <alignment/>
    </xf>
    <xf numFmtId="165" fontId="9" fillId="0" borderId="2" xfId="0" applyNumberFormat="1" applyFont="1" applyBorder="1" applyAlignment="1">
      <alignment/>
    </xf>
    <xf numFmtId="164" fontId="9" fillId="0" borderId="2" xfId="0" applyFont="1" applyBorder="1" applyAlignment="1">
      <alignment/>
    </xf>
    <xf numFmtId="164" fontId="3" fillId="2" borderId="0" xfId="0" applyFont="1" applyFill="1" applyBorder="1" applyAlignment="1">
      <alignment/>
    </xf>
    <xf numFmtId="164" fontId="11" fillId="0" borderId="0" xfId="0" applyFont="1" applyBorder="1" applyAlignment="1">
      <alignment/>
    </xf>
    <xf numFmtId="164" fontId="11" fillId="0" borderId="5" xfId="0" applyFont="1" applyBorder="1" applyAlignment="1">
      <alignment/>
    </xf>
    <xf numFmtId="166" fontId="3" fillId="2" borderId="0" xfId="0" applyNumberFormat="1" applyFont="1" applyFill="1" applyBorder="1" applyAlignment="1">
      <alignment/>
    </xf>
    <xf numFmtId="165" fontId="3" fillId="0" borderId="0" xfId="0" applyNumberFormat="1" applyFont="1" applyBorder="1" applyAlignment="1">
      <alignment/>
    </xf>
    <xf numFmtId="164" fontId="0" fillId="0" borderId="4" xfId="0" applyBorder="1" applyAlignment="1">
      <alignment/>
    </xf>
    <xf numFmtId="164" fontId="0" fillId="0" borderId="0" xfId="0" applyBorder="1" applyAlignment="1">
      <alignment/>
    </xf>
    <xf numFmtId="164" fontId="9" fillId="0" borderId="4" xfId="0" applyFont="1" applyBorder="1" applyAlignment="1">
      <alignment/>
    </xf>
    <xf numFmtId="165" fontId="9" fillId="3" borderId="0" xfId="0" applyNumberFormat="1" applyFont="1" applyFill="1" applyBorder="1" applyAlignment="1">
      <alignment/>
    </xf>
    <xf numFmtId="164" fontId="9" fillId="3" borderId="0" xfId="0" applyFont="1" applyFill="1" applyBorder="1" applyAlignment="1">
      <alignment/>
    </xf>
    <xf numFmtId="164" fontId="3" fillId="3" borderId="0" xfId="0" applyFont="1" applyFill="1" applyBorder="1" applyAlignment="1">
      <alignment/>
    </xf>
    <xf numFmtId="164" fontId="3" fillId="3" borderId="5" xfId="0" applyFont="1" applyFill="1" applyBorder="1" applyAlignment="1">
      <alignment/>
    </xf>
    <xf numFmtId="165" fontId="9" fillId="0" borderId="0" xfId="0" applyNumberFormat="1" applyFont="1" applyFill="1" applyBorder="1" applyAlignment="1">
      <alignment/>
    </xf>
    <xf numFmtId="164" fontId="9" fillId="0" borderId="0" xfId="0" applyFont="1" applyFill="1" applyBorder="1" applyAlignment="1">
      <alignment/>
    </xf>
    <xf numFmtId="164" fontId="3" fillId="0" borderId="0" xfId="0" applyFont="1" applyFill="1" applyBorder="1" applyAlignment="1">
      <alignment/>
    </xf>
    <xf numFmtId="164" fontId="3" fillId="0" borderId="5" xfId="0" applyFont="1" applyFill="1" applyBorder="1" applyAlignment="1">
      <alignment/>
    </xf>
    <xf numFmtId="165" fontId="3" fillId="3" borderId="0" xfId="0" applyNumberFormat="1" applyFont="1" applyFill="1" applyBorder="1" applyAlignment="1">
      <alignment/>
    </xf>
    <xf numFmtId="166" fontId="3" fillId="3" borderId="0" xfId="0" applyNumberFormat="1" applyFont="1" applyFill="1" applyBorder="1" applyAlignment="1">
      <alignment/>
    </xf>
    <xf numFmtId="164" fontId="9" fillId="0" borderId="6" xfId="0" applyFont="1" applyBorder="1" applyAlignment="1">
      <alignment/>
    </xf>
    <xf numFmtId="165" fontId="9" fillId="3" borderId="7" xfId="0" applyNumberFormat="1" applyFont="1" applyFill="1" applyBorder="1" applyAlignment="1">
      <alignment/>
    </xf>
    <xf numFmtId="164" fontId="9" fillId="3" borderId="7" xfId="0" applyFont="1" applyFill="1" applyBorder="1" applyAlignment="1">
      <alignment/>
    </xf>
    <xf numFmtId="164" fontId="3" fillId="0" borderId="7" xfId="0" applyFont="1" applyBorder="1" applyAlignment="1">
      <alignment/>
    </xf>
    <xf numFmtId="164" fontId="3" fillId="0" borderId="8" xfId="0" applyFont="1" applyBorder="1" applyAlignment="1">
      <alignment/>
    </xf>
    <xf numFmtId="164" fontId="9" fillId="0" borderId="0" xfId="0" applyFont="1" applyBorder="1" applyAlignment="1">
      <alignment/>
    </xf>
    <xf numFmtId="166" fontId="9" fillId="0" borderId="0" xfId="0" applyNumberFormat="1" applyFont="1" applyBorder="1" applyAlignment="1">
      <alignment/>
    </xf>
    <xf numFmtId="164" fontId="9" fillId="0" borderId="5" xfId="0" applyFont="1" applyBorder="1" applyAlignment="1">
      <alignment/>
    </xf>
    <xf numFmtId="164" fontId="3" fillId="0" borderId="6" xfId="0" applyFont="1" applyBorder="1" applyAlignment="1">
      <alignment/>
    </xf>
    <xf numFmtId="164" fontId="9" fillId="0" borderId="7" xfId="0" applyFont="1" applyBorder="1" applyAlignment="1">
      <alignment/>
    </xf>
    <xf numFmtId="164" fontId="9" fillId="0" borderId="6" xfId="0" applyFont="1" applyBorder="1" applyAlignment="1">
      <alignment wrapText="1"/>
    </xf>
    <xf numFmtId="164" fontId="9" fillId="0" borderId="8" xfId="0" applyFont="1" applyBorder="1" applyAlignment="1">
      <alignment/>
    </xf>
    <xf numFmtId="164" fontId="9" fillId="0" borderId="1" xfId="0" applyFont="1" applyFill="1" applyBorder="1" applyAlignment="1">
      <alignment/>
    </xf>
    <xf numFmtId="164" fontId="3" fillId="0" borderId="4" xfId="0" applyFont="1" applyFill="1" applyBorder="1" applyAlignment="1">
      <alignment/>
    </xf>
    <xf numFmtId="164" fontId="0" fillId="2" borderId="0" xfId="0" applyFill="1" applyBorder="1" applyAlignment="1">
      <alignment/>
    </xf>
    <xf numFmtId="164" fontId="0" fillId="0" borderId="5" xfId="0" applyBorder="1" applyAlignment="1">
      <alignment/>
    </xf>
    <xf numFmtId="167" fontId="3" fillId="2" borderId="0" xfId="0" applyNumberFormat="1" applyFont="1" applyFill="1" applyBorder="1" applyAlignment="1">
      <alignment/>
    </xf>
    <xf numFmtId="164" fontId="9" fillId="0" borderId="4" xfId="0" applyFont="1" applyFill="1" applyBorder="1" applyAlignment="1">
      <alignment/>
    </xf>
    <xf numFmtId="164" fontId="9" fillId="0" borderId="6" xfId="0" applyFont="1" applyFill="1" applyBorder="1" applyAlignment="1">
      <alignment/>
    </xf>
  </cellXfs>
  <cellStyles count="7">
    <cellStyle name="Normal" xfId="0"/>
    <cellStyle name="Comma" xfId="15"/>
    <cellStyle name="Comma [0]" xfId="16"/>
    <cellStyle name="Currency" xfId="17"/>
    <cellStyle name="Currency [0]" xfId="18"/>
    <cellStyle name="Percent" xfId="19"/>
    <cellStyle name="Hyperlink" xfId="20"/>
  </cellStyles>
  <dxfs count="1">
    <dxf>
      <font>
        <b val="0"/>
        <color rgb="FF000000"/>
      </font>
      <fill>
        <patternFill patternType="solid">
          <fgColor rgb="FFFF00FF"/>
          <bgColor rgb="FFF20884"/>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D4"/>
      <rgbColor rgb="00FFFF00"/>
      <rgbColor rgb="00F20884"/>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133350</xdr:colOff>
      <xdr:row>54</xdr:row>
      <xdr:rowOff>123825</xdr:rowOff>
    </xdr:from>
    <xdr:to>
      <xdr:col>11</xdr:col>
      <xdr:colOff>657225</xdr:colOff>
      <xdr:row>101</xdr:row>
      <xdr:rowOff>9525</xdr:rowOff>
    </xdr:to>
    <xdr:pic>
      <xdr:nvPicPr>
        <xdr:cNvPr id="1" name="Picture 7"/>
        <xdr:cNvPicPr preferRelativeResize="1">
          <a:picLocks noChangeAspect="1"/>
        </xdr:cNvPicPr>
      </xdr:nvPicPr>
      <xdr:blipFill>
        <a:blip r:embed="rId1"/>
        <a:stretch>
          <a:fillRect/>
        </a:stretch>
      </xdr:blipFill>
      <xdr:spPr>
        <a:xfrm>
          <a:off x="5162550" y="8867775"/>
          <a:ext cx="4714875" cy="7496175"/>
        </a:xfrm>
        <a:prstGeom prst="rect">
          <a:avLst/>
        </a:prstGeom>
        <a:blipFill>
          <a:blip r:embed=""/>
          <a:srcRect/>
          <a:stretch>
            <a:fillRect/>
          </a:stretch>
        </a:blipFill>
        <a:ln w="9525" cmpd="sng">
          <a:noFill/>
        </a:ln>
      </xdr:spPr>
    </xdr:pic>
    <xdr:clientData/>
  </xdr:twoCellAnchor>
  <xdr:twoCellAnchor>
    <xdr:from>
      <xdr:col>0</xdr:col>
      <xdr:colOff>142875</xdr:colOff>
      <xdr:row>3</xdr:row>
      <xdr:rowOff>0</xdr:rowOff>
    </xdr:from>
    <xdr:to>
      <xdr:col>5</xdr:col>
      <xdr:colOff>685800</xdr:colOff>
      <xdr:row>49</xdr:row>
      <xdr:rowOff>76200</xdr:rowOff>
    </xdr:to>
    <xdr:pic>
      <xdr:nvPicPr>
        <xdr:cNvPr id="2" name="Picture 8"/>
        <xdr:cNvPicPr preferRelativeResize="1">
          <a:picLocks noChangeAspect="1"/>
        </xdr:cNvPicPr>
      </xdr:nvPicPr>
      <xdr:blipFill>
        <a:blip r:embed="rId2"/>
        <a:stretch>
          <a:fillRect/>
        </a:stretch>
      </xdr:blipFill>
      <xdr:spPr>
        <a:xfrm>
          <a:off x="142875" y="485775"/>
          <a:ext cx="4733925" cy="7524750"/>
        </a:xfrm>
        <a:prstGeom prst="rect">
          <a:avLst/>
        </a:prstGeom>
        <a:blipFill>
          <a:blip r:embed=""/>
          <a:srcRect/>
          <a:stretch>
            <a:fillRect/>
          </a:stretch>
        </a:blipFill>
        <a:ln w="9525" cmpd="sng">
          <a:noFill/>
        </a:ln>
      </xdr:spPr>
    </xdr:pic>
    <xdr:clientData/>
  </xdr:twoCellAnchor>
  <xdr:twoCellAnchor>
    <xdr:from>
      <xdr:col>6</xdr:col>
      <xdr:colOff>123825</xdr:colOff>
      <xdr:row>2</xdr:row>
      <xdr:rowOff>123825</xdr:rowOff>
    </xdr:from>
    <xdr:to>
      <xdr:col>11</xdr:col>
      <xdr:colOff>752475</xdr:colOff>
      <xdr:row>49</xdr:row>
      <xdr:rowOff>161925</xdr:rowOff>
    </xdr:to>
    <xdr:pic>
      <xdr:nvPicPr>
        <xdr:cNvPr id="3" name="Picture 9"/>
        <xdr:cNvPicPr preferRelativeResize="1">
          <a:picLocks noChangeAspect="1"/>
        </xdr:cNvPicPr>
      </xdr:nvPicPr>
      <xdr:blipFill>
        <a:blip r:embed="rId3"/>
        <a:stretch>
          <a:fillRect/>
        </a:stretch>
      </xdr:blipFill>
      <xdr:spPr>
        <a:xfrm>
          <a:off x="5153025" y="447675"/>
          <a:ext cx="4819650" cy="7648575"/>
        </a:xfrm>
        <a:prstGeom prst="rect">
          <a:avLst/>
        </a:prstGeom>
        <a:blipFill>
          <a:blip r:embed=""/>
          <a:srcRect/>
          <a:stretch>
            <a:fillRect/>
          </a:stretch>
        </a:blipFill>
        <a:ln w="9525" cmpd="sng">
          <a:noFill/>
        </a:ln>
      </xdr:spPr>
    </xdr:pic>
    <xdr:clientData/>
  </xdr:twoCellAnchor>
  <xdr:twoCellAnchor>
    <xdr:from>
      <xdr:col>12</xdr:col>
      <xdr:colOff>104775</xdr:colOff>
      <xdr:row>2</xdr:row>
      <xdr:rowOff>85725</xdr:rowOff>
    </xdr:from>
    <xdr:to>
      <xdr:col>17</xdr:col>
      <xdr:colOff>685800</xdr:colOff>
      <xdr:row>49</xdr:row>
      <xdr:rowOff>57150</xdr:rowOff>
    </xdr:to>
    <xdr:pic>
      <xdr:nvPicPr>
        <xdr:cNvPr id="4" name="Picture 10"/>
        <xdr:cNvPicPr preferRelativeResize="1">
          <a:picLocks noChangeAspect="1"/>
        </xdr:cNvPicPr>
      </xdr:nvPicPr>
      <xdr:blipFill>
        <a:blip r:embed="rId4"/>
        <a:stretch>
          <a:fillRect/>
        </a:stretch>
      </xdr:blipFill>
      <xdr:spPr>
        <a:xfrm>
          <a:off x="10163175" y="409575"/>
          <a:ext cx="4772025" cy="7581900"/>
        </a:xfrm>
        <a:prstGeom prst="rect">
          <a:avLst/>
        </a:prstGeom>
        <a:blipFill>
          <a:blip r:embed=""/>
          <a:srcRect/>
          <a:stretch>
            <a:fillRect/>
          </a:stretch>
        </a:blipFill>
        <a:ln w="9525" cmpd="sng">
          <a:noFill/>
        </a:ln>
      </xdr:spPr>
    </xdr:pic>
    <xdr:clientData/>
  </xdr:twoCellAnchor>
  <xdr:twoCellAnchor>
    <xdr:from>
      <xdr:col>0</xdr:col>
      <xdr:colOff>133350</xdr:colOff>
      <xdr:row>55</xdr:row>
      <xdr:rowOff>95250</xdr:rowOff>
    </xdr:from>
    <xdr:to>
      <xdr:col>5</xdr:col>
      <xdr:colOff>647700</xdr:colOff>
      <xdr:row>101</xdr:row>
      <xdr:rowOff>123825</xdr:rowOff>
    </xdr:to>
    <xdr:pic>
      <xdr:nvPicPr>
        <xdr:cNvPr id="5" name="Picture 11"/>
        <xdr:cNvPicPr preferRelativeResize="1">
          <a:picLocks noChangeAspect="1"/>
        </xdr:cNvPicPr>
      </xdr:nvPicPr>
      <xdr:blipFill>
        <a:blip r:embed="rId5"/>
        <a:stretch>
          <a:fillRect/>
        </a:stretch>
      </xdr:blipFill>
      <xdr:spPr>
        <a:xfrm>
          <a:off x="133350" y="9001125"/>
          <a:ext cx="4705350" cy="74771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kart-mal-anders.de/"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42"/>
  <sheetViews>
    <sheetView tabSelected="1" zoomScale="128" zoomScaleNormal="128" workbookViewId="0" topLeftCell="A2">
      <selection activeCell="C35" sqref="C35"/>
    </sheetView>
  </sheetViews>
  <sheetFormatPr defaultColWidth="11.00390625" defaultRowHeight="12.75"/>
  <cols>
    <col min="1" max="1" width="1.12109375" style="0" customWidth="1"/>
    <col min="2" max="2" width="34.25390625" style="0" customWidth="1"/>
    <col min="3" max="3" width="7.75390625" style="0" customWidth="1"/>
    <col min="4" max="4" width="8.25390625" style="0" customWidth="1"/>
    <col min="5" max="5" width="6.625" style="0" customWidth="1"/>
    <col min="6" max="6" width="9.375" style="0" customWidth="1"/>
    <col min="7" max="7" width="2.375" style="0" customWidth="1"/>
    <col min="8" max="8" width="36.875" style="0" customWidth="1"/>
    <col min="9" max="9" width="8.125" style="0" customWidth="1"/>
    <col min="10" max="10" width="5.25390625" style="0" customWidth="1"/>
    <col min="11" max="11" width="7.375" style="0" customWidth="1"/>
    <col min="12" max="12" width="5.75390625" style="0" customWidth="1"/>
  </cols>
  <sheetData>
    <row r="1" spans="2:6" ht="27.75" customHeight="1">
      <c r="B1" s="1" t="s">
        <v>0</v>
      </c>
      <c r="C1" s="2"/>
      <c r="D1" s="3"/>
      <c r="E1" s="3"/>
      <c r="F1" s="3"/>
    </row>
    <row r="2" spans="2:6" ht="15.75" customHeight="1">
      <c r="B2" s="3" t="s">
        <v>1</v>
      </c>
      <c r="C2" s="4" t="s">
        <v>2</v>
      </c>
      <c r="D2" s="3"/>
      <c r="E2" s="3"/>
      <c r="F2" s="3"/>
    </row>
    <row r="3" spans="2:8" ht="45" customHeight="1">
      <c r="B3" s="5" t="s">
        <v>3</v>
      </c>
      <c r="C3" s="5"/>
      <c r="D3" s="5"/>
      <c r="E3" s="5"/>
      <c r="F3" s="5"/>
      <c r="H3" s="6" t="s">
        <v>4</v>
      </c>
    </row>
    <row r="4" spans="2:12" ht="15.75" customHeight="1">
      <c r="B4" s="7" t="s">
        <v>5</v>
      </c>
      <c r="C4" s="7"/>
      <c r="D4" s="3"/>
      <c r="E4" s="3"/>
      <c r="F4" s="3"/>
      <c r="H4" s="8" t="s">
        <v>6</v>
      </c>
      <c r="I4" s="9" t="s">
        <v>7</v>
      </c>
      <c r="J4" s="8" t="s">
        <v>8</v>
      </c>
      <c r="K4" s="8" t="s">
        <v>9</v>
      </c>
      <c r="L4" s="3"/>
    </row>
    <row r="5" spans="2:12" ht="13.5" customHeight="1">
      <c r="B5" s="10" t="s">
        <v>10</v>
      </c>
      <c r="C5" s="11"/>
      <c r="D5" s="3"/>
      <c r="E5" s="3"/>
      <c r="F5" s="3"/>
      <c r="H5" s="12" t="s">
        <v>11</v>
      </c>
      <c r="I5" s="13"/>
      <c r="J5" s="14"/>
      <c r="K5" s="14"/>
      <c r="L5" s="15"/>
    </row>
    <row r="6" spans="2:12" ht="15">
      <c r="B6" s="3"/>
      <c r="C6" s="2"/>
      <c r="D6" s="3"/>
      <c r="E6" s="3"/>
      <c r="F6" s="3"/>
      <c r="H6" s="16" t="s">
        <v>12</v>
      </c>
      <c r="I6" s="17"/>
      <c r="J6" s="17"/>
      <c r="K6" s="17"/>
      <c r="L6" s="18"/>
    </row>
    <row r="7" spans="2:12" s="19" customFormat="1" ht="16.5">
      <c r="B7" s="8" t="s">
        <v>6</v>
      </c>
      <c r="C7" s="9" t="s">
        <v>7</v>
      </c>
      <c r="D7" s="8" t="s">
        <v>8</v>
      </c>
      <c r="E7" s="8" t="s">
        <v>9</v>
      </c>
      <c r="F7" s="3"/>
      <c r="H7" s="16" t="s">
        <v>13</v>
      </c>
      <c r="I7" s="20">
        <v>45</v>
      </c>
      <c r="J7" s="17" t="s">
        <v>14</v>
      </c>
      <c r="K7" s="17"/>
      <c r="L7" s="18"/>
    </row>
    <row r="8" spans="2:12" s="19" customFormat="1" ht="16.5">
      <c r="B8" s="12" t="s">
        <v>15</v>
      </c>
      <c r="C8" s="21"/>
      <c r="D8" s="22"/>
      <c r="E8" s="22"/>
      <c r="F8" s="15"/>
      <c r="H8" s="16" t="s">
        <v>16</v>
      </c>
      <c r="I8" s="23">
        <v>4</v>
      </c>
      <c r="J8" s="17" t="s">
        <v>17</v>
      </c>
      <c r="K8" s="17"/>
      <c r="L8" s="18"/>
    </row>
    <row r="9" spans="2:12" ht="15">
      <c r="B9" s="16" t="s">
        <v>18</v>
      </c>
      <c r="C9" s="20">
        <v>1.1</v>
      </c>
      <c r="D9" s="17" t="s">
        <v>19</v>
      </c>
      <c r="E9" s="24"/>
      <c r="F9" s="25"/>
      <c r="H9" s="16" t="s">
        <v>20</v>
      </c>
      <c r="I9" s="20">
        <v>0</v>
      </c>
      <c r="J9" s="17" t="s">
        <v>14</v>
      </c>
      <c r="K9" s="17"/>
      <c r="L9" s="18"/>
    </row>
    <row r="10" spans="2:12" ht="15">
      <c r="B10" s="16" t="s">
        <v>21</v>
      </c>
      <c r="C10" s="20">
        <v>0.65</v>
      </c>
      <c r="D10" s="17" t="s">
        <v>19</v>
      </c>
      <c r="E10" s="24"/>
      <c r="F10" s="25"/>
      <c r="H10" s="16" t="s">
        <v>16</v>
      </c>
      <c r="I10" s="26">
        <v>0</v>
      </c>
      <c r="J10" s="17" t="s">
        <v>17</v>
      </c>
      <c r="K10" s="17"/>
      <c r="L10" s="18"/>
    </row>
    <row r="11" spans="2:12" ht="15">
      <c r="B11" s="16" t="s">
        <v>22</v>
      </c>
      <c r="C11" s="27">
        <f>C9-C10</f>
        <v>0.45000000000000007</v>
      </c>
      <c r="D11" s="17" t="s">
        <v>19</v>
      </c>
      <c r="E11" s="17"/>
      <c r="F11" s="18"/>
      <c r="H11" s="16" t="s">
        <v>23</v>
      </c>
      <c r="I11" s="20">
        <v>0</v>
      </c>
      <c r="J11" s="17" t="s">
        <v>14</v>
      </c>
      <c r="K11" s="17"/>
      <c r="L11" s="18"/>
    </row>
    <row r="12" spans="2:12" ht="15">
      <c r="B12" s="16" t="s">
        <v>24</v>
      </c>
      <c r="C12" s="20">
        <v>0.37</v>
      </c>
      <c r="D12" s="17" t="s">
        <v>19</v>
      </c>
      <c r="E12" s="17"/>
      <c r="F12" s="18"/>
      <c r="H12" s="16" t="s">
        <v>16</v>
      </c>
      <c r="I12" s="23">
        <v>0</v>
      </c>
      <c r="J12" s="17" t="s">
        <v>17</v>
      </c>
      <c r="K12" s="17"/>
      <c r="L12" s="18"/>
    </row>
    <row r="13" spans="2:12" ht="15">
      <c r="B13" s="16" t="s">
        <v>25</v>
      </c>
      <c r="C13" s="20">
        <v>1.4</v>
      </c>
      <c r="D13" s="17" t="s">
        <v>17</v>
      </c>
      <c r="E13" s="17"/>
      <c r="F13" s="18"/>
      <c r="H13" s="28"/>
      <c r="I13" s="29"/>
      <c r="J13" s="29"/>
      <c r="K13" s="17"/>
      <c r="L13" s="18"/>
    </row>
    <row r="14" spans="2:12" ht="15">
      <c r="B14" s="16" t="s">
        <v>26</v>
      </c>
      <c r="C14" s="27">
        <v>9.81</v>
      </c>
      <c r="D14" s="17" t="s">
        <v>27</v>
      </c>
      <c r="E14" s="17"/>
      <c r="F14" s="18"/>
      <c r="H14" s="16" t="s">
        <v>28</v>
      </c>
      <c r="I14" s="29"/>
      <c r="J14" s="29"/>
      <c r="K14" s="17"/>
      <c r="L14" s="18"/>
    </row>
    <row r="15" spans="2:12" ht="15">
      <c r="B15" s="16" t="s">
        <v>29</v>
      </c>
      <c r="C15" s="20">
        <f>200+65</f>
        <v>265</v>
      </c>
      <c r="D15" s="17" t="s">
        <v>30</v>
      </c>
      <c r="E15" s="17"/>
      <c r="F15" s="18"/>
      <c r="H15" s="16" t="s">
        <v>13</v>
      </c>
      <c r="I15" s="20">
        <v>43</v>
      </c>
      <c r="J15" s="17" t="s">
        <v>14</v>
      </c>
      <c r="K15" s="17"/>
      <c r="L15" s="18"/>
    </row>
    <row r="16" spans="2:12" ht="16.5">
      <c r="B16" s="30" t="s">
        <v>31</v>
      </c>
      <c r="C16" s="31">
        <f>C13*C14</f>
        <v>13.734</v>
      </c>
      <c r="D16" s="32" t="s">
        <v>27</v>
      </c>
      <c r="E16" s="33">
        <f>C16/C14</f>
        <v>1.4</v>
      </c>
      <c r="F16" s="34" t="s">
        <v>32</v>
      </c>
      <c r="H16" s="16" t="s">
        <v>16</v>
      </c>
      <c r="I16" s="26">
        <v>4</v>
      </c>
      <c r="J16" s="17" t="s">
        <v>17</v>
      </c>
      <c r="K16" s="17"/>
      <c r="L16" s="18"/>
    </row>
    <row r="17" spans="2:12" ht="16.5">
      <c r="B17" s="30"/>
      <c r="C17" s="35"/>
      <c r="D17" s="36"/>
      <c r="E17" s="37"/>
      <c r="F17" s="38"/>
      <c r="H17" s="16" t="s">
        <v>20</v>
      </c>
      <c r="I17" s="20">
        <v>0</v>
      </c>
      <c r="J17" s="17" t="s">
        <v>14</v>
      </c>
      <c r="K17" s="17"/>
      <c r="L17" s="18"/>
    </row>
    <row r="18" spans="2:12" ht="15">
      <c r="B18" s="16" t="s">
        <v>33</v>
      </c>
      <c r="C18" s="20">
        <v>100</v>
      </c>
      <c r="D18" s="17" t="s">
        <v>34</v>
      </c>
      <c r="E18" s="23">
        <v>150</v>
      </c>
      <c r="F18" s="18" t="s">
        <v>34</v>
      </c>
      <c r="H18" s="16" t="s">
        <v>16</v>
      </c>
      <c r="I18" s="26">
        <v>0</v>
      </c>
      <c r="J18" s="17" t="s">
        <v>17</v>
      </c>
      <c r="K18" s="17"/>
      <c r="L18" s="18"/>
    </row>
    <row r="19" spans="2:12" ht="16.5">
      <c r="B19" s="30" t="s">
        <v>35</v>
      </c>
      <c r="C19" s="31">
        <f>(C18*1000/3600)^2/(2*C16)</f>
        <v>28.09104915798766</v>
      </c>
      <c r="D19" s="32" t="s">
        <v>19</v>
      </c>
      <c r="E19" s="39">
        <f>(E18*1000/3600)^2/(2*C16)</f>
        <v>63.20486060547222</v>
      </c>
      <c r="F19" s="18" t="s">
        <v>19</v>
      </c>
      <c r="H19" s="16"/>
      <c r="I19" s="17"/>
      <c r="J19" s="17"/>
      <c r="K19" s="17"/>
      <c r="L19" s="18"/>
    </row>
    <row r="20" spans="2:12" ht="15">
      <c r="B20" s="16" t="s">
        <v>36</v>
      </c>
      <c r="C20" s="20">
        <v>30</v>
      </c>
      <c r="D20" s="17" t="s">
        <v>34</v>
      </c>
      <c r="E20" s="17"/>
      <c r="F20" s="18"/>
      <c r="H20" s="16" t="s">
        <v>37</v>
      </c>
      <c r="I20" s="40">
        <f>(I7^2*I8+I9^2*I10+I11^2*I12)*PI()/4</f>
        <v>6361.725123519331</v>
      </c>
      <c r="J20" s="17" t="s">
        <v>38</v>
      </c>
      <c r="K20" s="17"/>
      <c r="L20" s="18"/>
    </row>
    <row r="21" spans="2:12" ht="16.5">
      <c r="B21" s="41" t="s">
        <v>39</v>
      </c>
      <c r="C21" s="42">
        <f>((C18*1000/3600)^2-(C20*1000/3600)^2)/(2*C16)</f>
        <v>25.562854733768766</v>
      </c>
      <c r="D21" s="43" t="s">
        <v>19</v>
      </c>
      <c r="E21" s="44"/>
      <c r="F21" s="45"/>
      <c r="H21" s="16" t="s">
        <v>40</v>
      </c>
      <c r="I21" s="40">
        <f>(I15^2*I16+I17^2*I18)*PI()/4</f>
        <v>5808.804816487527</v>
      </c>
      <c r="J21" s="17" t="s">
        <v>38</v>
      </c>
      <c r="K21" s="17"/>
      <c r="L21" s="18"/>
    </row>
    <row r="22" spans="2:12" ht="15">
      <c r="B22" s="3"/>
      <c r="C22" s="2"/>
      <c r="D22" s="3"/>
      <c r="E22" s="3"/>
      <c r="F22" s="3"/>
      <c r="H22" s="16"/>
      <c r="I22" s="17"/>
      <c r="J22" s="17"/>
      <c r="K22" s="17"/>
      <c r="L22" s="18"/>
    </row>
    <row r="23" spans="2:12" ht="16.5">
      <c r="B23" s="12" t="s">
        <v>41</v>
      </c>
      <c r="C23" s="13"/>
      <c r="D23" s="14"/>
      <c r="E23" s="14"/>
      <c r="F23" s="15"/>
      <c r="H23" s="16" t="s">
        <v>42</v>
      </c>
      <c r="I23" s="20">
        <v>20</v>
      </c>
      <c r="J23" s="17" t="s">
        <v>14</v>
      </c>
      <c r="K23" s="17"/>
      <c r="L23" s="18"/>
    </row>
    <row r="24" spans="2:12" ht="16.5">
      <c r="B24" s="16" t="s">
        <v>43</v>
      </c>
      <c r="C24" s="31">
        <f>C15*C14*C11/C9+C15*C16*C12/C9</f>
        <v>2287.692</v>
      </c>
      <c r="D24" s="46" t="s">
        <v>44</v>
      </c>
      <c r="E24" s="17"/>
      <c r="F24" s="18"/>
      <c r="H24" s="16" t="s">
        <v>45</v>
      </c>
      <c r="I24" s="20">
        <v>20</v>
      </c>
      <c r="J24" s="17" t="s">
        <v>14</v>
      </c>
      <c r="K24" s="17"/>
      <c r="L24" s="18"/>
    </row>
    <row r="25" spans="2:12" ht="16.5">
      <c r="B25" s="16" t="s">
        <v>46</v>
      </c>
      <c r="C25" s="31">
        <f>C15*C14*C10/C9-C15*C16*C12/C9</f>
        <v>311.9580000000001</v>
      </c>
      <c r="D25" s="46" t="s">
        <v>44</v>
      </c>
      <c r="E25" s="27"/>
      <c r="F25" s="18"/>
      <c r="H25" s="16"/>
      <c r="I25" s="17"/>
      <c r="J25" s="17"/>
      <c r="K25" s="17"/>
      <c r="L25" s="18"/>
    </row>
    <row r="26" spans="2:12" ht="16.5">
      <c r="B26" s="30" t="s">
        <v>47</v>
      </c>
      <c r="C26" s="31"/>
      <c r="D26" s="46"/>
      <c r="E26" s="17"/>
      <c r="F26" s="18"/>
      <c r="H26" s="30" t="s">
        <v>48</v>
      </c>
      <c r="I26" s="47">
        <f>C41*I23^2*PI()/4/I20</f>
        <v>459.12001422222227</v>
      </c>
      <c r="J26" s="46" t="s">
        <v>44</v>
      </c>
      <c r="K26" s="46"/>
      <c r="L26" s="48"/>
    </row>
    <row r="27" spans="2:12" ht="16.5">
      <c r="B27" s="16" t="s">
        <v>49</v>
      </c>
      <c r="C27" s="31">
        <f>C24*C13</f>
        <v>3202.7688</v>
      </c>
      <c r="D27" s="46" t="s">
        <v>44</v>
      </c>
      <c r="E27" s="17"/>
      <c r="F27" s="18"/>
      <c r="H27" s="30" t="s">
        <v>50</v>
      </c>
      <c r="I27" s="47">
        <f>C42*I24^2*PI()/4/I21</f>
        <v>78.80047546798191</v>
      </c>
      <c r="J27" s="46" t="s">
        <v>44</v>
      </c>
      <c r="K27" s="46"/>
      <c r="L27" s="48"/>
    </row>
    <row r="28" spans="2:12" ht="16.5">
      <c r="B28" s="49" t="s">
        <v>51</v>
      </c>
      <c r="C28" s="42">
        <f>C25*C13</f>
        <v>436.7412000000001</v>
      </c>
      <c r="D28" s="50" t="s">
        <v>44</v>
      </c>
      <c r="E28" s="44"/>
      <c r="F28" s="45"/>
      <c r="H28" s="30" t="s">
        <v>52</v>
      </c>
      <c r="I28" s="31">
        <f>I26+I27</f>
        <v>537.9204896902041</v>
      </c>
      <c r="J28" s="32" t="s">
        <v>53</v>
      </c>
      <c r="K28" s="31">
        <f>I28/C14</f>
        <v>54.833892934781254</v>
      </c>
      <c r="L28" s="48" t="s">
        <v>30</v>
      </c>
    </row>
    <row r="29" spans="8:12" ht="49.5">
      <c r="H29" s="51" t="s">
        <v>54</v>
      </c>
      <c r="I29" s="42">
        <f>I27/I28*100</f>
        <v>14.64909349583694</v>
      </c>
      <c r="J29" s="43" t="s">
        <v>55</v>
      </c>
      <c r="K29" s="50"/>
      <c r="L29" s="52"/>
    </row>
    <row r="30" spans="2:6" ht="15">
      <c r="B30" s="3"/>
      <c r="C30" s="2"/>
      <c r="D30" s="3"/>
      <c r="E30" s="3"/>
      <c r="F30" s="3"/>
    </row>
    <row r="31" spans="2:12" ht="16.5">
      <c r="B31" s="3"/>
      <c r="C31" s="2"/>
      <c r="D31" s="3"/>
      <c r="E31" s="3"/>
      <c r="F31" s="3"/>
      <c r="H31" s="53" t="s">
        <v>56</v>
      </c>
      <c r="I31" s="13"/>
      <c r="J31" s="14"/>
      <c r="K31" s="14"/>
      <c r="L31" s="15"/>
    </row>
    <row r="32" spans="2:12" ht="16.5">
      <c r="B32" s="12" t="s">
        <v>57</v>
      </c>
      <c r="C32" s="13"/>
      <c r="D32" s="14"/>
      <c r="E32" s="14"/>
      <c r="F32" s="15"/>
      <c r="H32" s="54" t="s">
        <v>58</v>
      </c>
      <c r="I32" s="55">
        <v>20</v>
      </c>
      <c r="J32" s="29" t="s">
        <v>14</v>
      </c>
      <c r="K32" s="29"/>
      <c r="L32" s="18"/>
    </row>
    <row r="33" spans="2:12" ht="15">
      <c r="B33" s="16" t="s">
        <v>59</v>
      </c>
      <c r="C33" s="20">
        <v>0.5</v>
      </c>
      <c r="D33" s="17" t="s">
        <v>17</v>
      </c>
      <c r="E33" s="17"/>
      <c r="F33" s="18"/>
      <c r="H33" s="54" t="s">
        <v>60</v>
      </c>
      <c r="I33" s="55">
        <v>65</v>
      </c>
      <c r="J33" s="29" t="s">
        <v>14</v>
      </c>
      <c r="K33" s="29"/>
      <c r="L33" s="56"/>
    </row>
    <row r="34" spans="1:12" ht="16.5">
      <c r="A34" t="s">
        <v>61</v>
      </c>
      <c r="B34" s="16" t="s">
        <v>62</v>
      </c>
      <c r="C34" s="20">
        <v>0.5</v>
      </c>
      <c r="D34" s="17" t="s">
        <v>17</v>
      </c>
      <c r="E34" s="17"/>
      <c r="F34" s="18"/>
      <c r="H34" s="30" t="s">
        <v>63</v>
      </c>
      <c r="I34" s="31">
        <f>I33/I32</f>
        <v>3.25</v>
      </c>
      <c r="J34" s="32" t="s">
        <v>17</v>
      </c>
      <c r="K34" s="17"/>
      <c r="L34" s="56"/>
    </row>
    <row r="35" spans="2:12" ht="15">
      <c r="B35" s="16" t="s">
        <v>64</v>
      </c>
      <c r="C35" s="20">
        <v>10</v>
      </c>
      <c r="D35" s="17" t="s">
        <v>65</v>
      </c>
      <c r="E35" s="17">
        <f>C35*25.4/1000</f>
        <v>0.254</v>
      </c>
      <c r="F35" s="18" t="s">
        <v>19</v>
      </c>
      <c r="H35" s="54" t="s">
        <v>66</v>
      </c>
      <c r="I35" s="55">
        <v>100</v>
      </c>
      <c r="J35" s="29" t="s">
        <v>14</v>
      </c>
      <c r="K35" s="29"/>
      <c r="L35" s="18"/>
    </row>
    <row r="36" spans="2:12" ht="15">
      <c r="B36" s="16" t="s">
        <v>67</v>
      </c>
      <c r="C36" s="20">
        <v>11</v>
      </c>
      <c r="D36" s="17" t="s">
        <v>65</v>
      </c>
      <c r="E36" s="17">
        <f>C36*25.4/1000</f>
        <v>0.2794</v>
      </c>
      <c r="F36" s="18" t="s">
        <v>19</v>
      </c>
      <c r="H36" s="54" t="s">
        <v>60</v>
      </c>
      <c r="I36" s="55">
        <v>100</v>
      </c>
      <c r="J36" s="29" t="s">
        <v>14</v>
      </c>
      <c r="K36" s="29"/>
      <c r="L36" s="18"/>
    </row>
    <row r="37" spans="2:12" ht="16.5">
      <c r="B37" s="16"/>
      <c r="C37" s="27"/>
      <c r="D37" s="17"/>
      <c r="E37" s="17"/>
      <c r="F37" s="18"/>
      <c r="H37" s="30" t="s">
        <v>68</v>
      </c>
      <c r="I37" s="31">
        <f>I36/I35</f>
        <v>1</v>
      </c>
      <c r="J37" s="32" t="s">
        <v>17</v>
      </c>
      <c r="K37" s="17"/>
      <c r="L37" s="18"/>
    </row>
    <row r="38" spans="2:12" ht="15">
      <c r="B38" s="16" t="s">
        <v>69</v>
      </c>
      <c r="C38" s="57">
        <f>0.21-0.035</f>
        <v>0.175</v>
      </c>
      <c r="D38" s="17" t="s">
        <v>19</v>
      </c>
      <c r="E38" s="17"/>
      <c r="F38" s="18"/>
      <c r="H38" s="54" t="s">
        <v>70</v>
      </c>
      <c r="I38" s="55">
        <v>80</v>
      </c>
      <c r="J38" s="29" t="s">
        <v>14</v>
      </c>
      <c r="K38" s="29"/>
      <c r="L38" s="56"/>
    </row>
    <row r="39" spans="2:12" ht="15">
      <c r="B39" s="16" t="s">
        <v>71</v>
      </c>
      <c r="C39" s="57">
        <f>0.195-0.0275</f>
        <v>0.1675</v>
      </c>
      <c r="D39" s="17" t="s">
        <v>19</v>
      </c>
      <c r="E39" s="17"/>
      <c r="F39" s="18"/>
      <c r="H39" s="54" t="s">
        <v>72</v>
      </c>
      <c r="I39" s="55">
        <v>120</v>
      </c>
      <c r="J39" s="29" t="s">
        <v>14</v>
      </c>
      <c r="K39" s="29"/>
      <c r="L39" s="56"/>
    </row>
    <row r="40" spans="2:12" ht="16.5">
      <c r="B40" s="16"/>
      <c r="C40" s="27"/>
      <c r="D40" s="17"/>
      <c r="E40" s="17"/>
      <c r="F40" s="18"/>
      <c r="H40" s="30" t="s">
        <v>73</v>
      </c>
      <c r="I40" s="31">
        <f>I39/I38</f>
        <v>1.5</v>
      </c>
      <c r="J40" s="32" t="s">
        <v>17</v>
      </c>
      <c r="K40" s="17"/>
      <c r="L40" s="56"/>
    </row>
    <row r="41" spans="2:12" ht="16.5">
      <c r="B41" s="58" t="s">
        <v>74</v>
      </c>
      <c r="C41" s="31">
        <f>1/C33*C27*E35/2/(C38/2)</f>
        <v>9297.180288</v>
      </c>
      <c r="D41" s="32" t="s">
        <v>44</v>
      </c>
      <c r="E41" s="17"/>
      <c r="F41" s="18"/>
      <c r="H41" s="30" t="s">
        <v>75</v>
      </c>
      <c r="I41" s="31">
        <f>I34*I37*I40</f>
        <v>4.875</v>
      </c>
      <c r="J41" s="32" t="s">
        <v>17</v>
      </c>
      <c r="K41" s="17"/>
      <c r="L41" s="56"/>
    </row>
    <row r="42" spans="2:12" ht="16.5">
      <c r="B42" s="59" t="s">
        <v>76</v>
      </c>
      <c r="C42" s="42">
        <f>1/C34*C28*E36/2/(C39/2)</f>
        <v>1457.0207914029852</v>
      </c>
      <c r="D42" s="43" t="s">
        <v>44</v>
      </c>
      <c r="E42" s="44"/>
      <c r="F42" s="45"/>
      <c r="H42" s="41" t="s">
        <v>77</v>
      </c>
      <c r="I42" s="42">
        <f>I28/I41/C14</f>
        <v>11.247978037903847</v>
      </c>
      <c r="J42" s="43" t="s">
        <v>30</v>
      </c>
      <c r="K42" s="44"/>
      <c r="L42" s="45"/>
    </row>
  </sheetData>
  <sheetProtection selectLockedCells="1" selectUnlockedCells="1"/>
  <mergeCells count="1">
    <mergeCell ref="B3:F3"/>
  </mergeCells>
  <conditionalFormatting sqref="C25">
    <cfRule type="cellIs" priority="1" dxfId="0" operator="lessThan" stopIfTrue="1">
      <formula>0</formula>
    </cfRule>
  </conditionalFormatting>
  <hyperlinks>
    <hyperlink ref="C2" r:id="rId1" display="http://kart-mal-anders.de"/>
  </hyperlinks>
  <printOptions/>
  <pageMargins left="0.7479166666666667" right="0.7479166666666667" top="0.9840277777777777" bottom="0.9840277777777777" header="0.5118055555555555" footer="0.5118055555555555"/>
  <pageSetup horizontalDpi="300" verticalDpi="300" orientation="portrait" paperSize="9"/>
  <legacyDrawing r:id="rId3"/>
</worksheet>
</file>

<file path=xl/worksheets/sheet2.xml><?xml version="1.0" encoding="utf-8"?>
<worksheet xmlns="http://schemas.openxmlformats.org/spreadsheetml/2006/main" xmlns:r="http://schemas.openxmlformats.org/officeDocument/2006/relationships">
  <dimension ref="A1:A1"/>
  <sheetViews>
    <sheetView zoomScale="128" zoomScaleNormal="128" workbookViewId="0" topLeftCell="A1">
      <selection activeCell="Q78" sqref="Q78"/>
    </sheetView>
  </sheetViews>
  <sheetFormatPr defaultColWidth="11.0039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Manfred</dc:creator>
  <cp:keywords/>
  <dc:description/>
  <cp:lastModifiedBy/>
  <dcterms:created xsi:type="dcterms:W3CDTF">2006-12-29T14:24:18Z</dcterms:created>
  <dcterms:modified xsi:type="dcterms:W3CDTF">2010-04-25T21:30:41Z</dcterms:modified>
  <cp:category/>
  <cp:version/>
  <cp:contentType/>
  <cp:contentStatus/>
  <cp:revision>1</cp:revision>
</cp:coreProperties>
</file>